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F9FE70E6-028A-4464-982D-A512DDA1BE1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1" i="1" l="1"/>
  <c r="C257" i="1"/>
  <c r="C278" i="1" l="1"/>
  <c r="C210" i="1" l="1"/>
  <c r="C215" i="1" s="1"/>
  <c r="C193" i="1"/>
  <c r="C110" i="1" l="1"/>
  <c r="C118" i="1"/>
  <c r="C99" i="1" l="1"/>
  <c r="C105" i="1" s="1"/>
  <c r="C98" i="1"/>
  <c r="C51" i="1"/>
  <c r="C10" i="1" l="1"/>
  <c r="C6" i="1"/>
  <c r="C5" i="1"/>
  <c r="C266" i="1"/>
  <c r="C241" i="1" l="1"/>
  <c r="C198" i="1"/>
  <c r="C150" i="1" l="1"/>
  <c r="C166" i="1" l="1"/>
  <c r="C122" i="1"/>
  <c r="C77" i="1" l="1"/>
  <c r="C59" i="1"/>
  <c r="C25" i="1" l="1"/>
</calcChain>
</file>

<file path=xl/sharedStrings.xml><?xml version="1.0" encoding="utf-8"?>
<sst xmlns="http://schemas.openxmlformats.org/spreadsheetml/2006/main" count="158" uniqueCount="45">
  <si>
    <t>ул. Алданская, дом 11</t>
  </si>
  <si>
    <t>Доходы, руб</t>
  </si>
  <si>
    <t>Задолжность за коммунальные и жилищные услуги</t>
  </si>
  <si>
    <t>В том числе задолжность за жилищные услуги</t>
  </si>
  <si>
    <t>Домофон</t>
  </si>
  <si>
    <t>Жилищные услуги</t>
  </si>
  <si>
    <t>Пользование общим иммуществом многоквартирного дома</t>
  </si>
  <si>
    <t>Итого</t>
  </si>
  <si>
    <t>Расходы, руб</t>
  </si>
  <si>
    <t>Благоустройство</t>
  </si>
  <si>
    <t>Исследование проб воды</t>
  </si>
  <si>
    <t>Содержание и ремонт антенн</t>
  </si>
  <si>
    <t>Содержание и ремонт домофонов</t>
  </si>
  <si>
    <t>Содержание и ремонт инженерных сетей</t>
  </si>
  <si>
    <t>Содержание и ремонт лифтов</t>
  </si>
  <si>
    <t>Содержание и текущий ремонт</t>
  </si>
  <si>
    <t>Уборка помещений</t>
  </si>
  <si>
    <t>Услуги управления</t>
  </si>
  <si>
    <t>Итого расходы</t>
  </si>
  <si>
    <t>ул. Бабушкина, дом 4</t>
  </si>
  <si>
    <t xml:space="preserve">Жилищные услуги </t>
  </si>
  <si>
    <t>ул. Курнатовского, дом 70</t>
  </si>
  <si>
    <t>ул. Народная, дом 39</t>
  </si>
  <si>
    <t>Содержание консьержа</t>
  </si>
  <si>
    <t>Содержание и текущий ремонт помещений</t>
  </si>
  <si>
    <t>Плата за обслуживание ворот и калиток</t>
  </si>
  <si>
    <t>Плата за электроэнергию, интернет и обслуживание видеонаблюдения</t>
  </si>
  <si>
    <t>Эксплуатационные услуги (офисы)</t>
  </si>
  <si>
    <t>Обслуживание видеонаблюдения</t>
  </si>
  <si>
    <t>Обслуживание ворот</t>
  </si>
  <si>
    <t>Дезинсекция бытовых насекомых в помещениях</t>
  </si>
  <si>
    <t>ул. И.Артеменко, дом 7</t>
  </si>
  <si>
    <t>ул. И.Артеменко, дом 5</t>
  </si>
  <si>
    <t>Содержание и ремонт пожарной сигнализации</t>
  </si>
  <si>
    <t>Монтаж видеонаблюдения</t>
  </si>
  <si>
    <t>Изготовление и монтаж ворот</t>
  </si>
  <si>
    <t>ул. И.Артеменко, дом 1</t>
  </si>
  <si>
    <t>2024 год</t>
  </si>
  <si>
    <t>Единовременная оплата за установку ограждения придомовой территории дома с автом. системой открывания ворот</t>
  </si>
  <si>
    <t>Поверка приборов учета</t>
  </si>
  <si>
    <t>Текущий ремонт (из резерва прошлых лет)</t>
  </si>
  <si>
    <t xml:space="preserve">Содержание и текущий ремонт </t>
  </si>
  <si>
    <t>Монтаж видеонаблюдения (из начислений 2023 года)</t>
  </si>
  <si>
    <t>Обсуживание видеонаблюдения</t>
  </si>
  <si>
    <t>Вывоз КГМ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</si>
</sst>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/>
    <xf numFmtId="0" fontId="1" fillId="2" borderId="1" xfId="0" applyFont="1" applyFill="1" applyBorder="1"/>
    <xf numFmtId="0" fontId="2" fillId="2" borderId="2" xfId="0" applyFont="1" applyFill="1" applyBorder="1"/>
    <xf numFmtId="3" fontId="2" fillId="0" borderId="3" xfId="0" applyNumberFormat="1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3" fontId="2" fillId="0" borderId="6" xfId="0" applyNumberFormat="1" applyFont="1" applyFill="1" applyBorder="1"/>
    <xf numFmtId="0" fontId="1" fillId="0" borderId="7" xfId="0" applyFont="1" applyFill="1" applyBorder="1"/>
    <xf numFmtId="0" fontId="2" fillId="0" borderId="8" xfId="0" applyFont="1" applyFill="1" applyBorder="1"/>
    <xf numFmtId="3" fontId="2" fillId="0" borderId="9" xfId="0" applyNumberFormat="1" applyFont="1" applyFill="1" applyBorder="1"/>
    <xf numFmtId="0" fontId="1" fillId="0" borderId="10" xfId="0" applyFont="1" applyFill="1" applyBorder="1"/>
    <xf numFmtId="0" fontId="2" fillId="0" borderId="0" xfId="0" applyFont="1" applyFill="1" applyBorder="1"/>
    <xf numFmtId="3" fontId="3" fillId="0" borderId="11" xfId="0" applyNumberFormat="1" applyFont="1" applyFill="1" applyBorder="1"/>
    <xf numFmtId="0" fontId="4" fillId="0" borderId="10" xfId="0" applyFont="1" applyFill="1" applyBorder="1"/>
    <xf numFmtId="3" fontId="2" fillId="0" borderId="11" xfId="0" applyNumberFormat="1" applyFont="1" applyFill="1" applyBorder="1"/>
    <xf numFmtId="0" fontId="4" fillId="0" borderId="1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/>
    <xf numFmtId="3" fontId="1" fillId="0" borderId="11" xfId="0" applyNumberFormat="1" applyFont="1" applyFill="1" applyBorder="1"/>
    <xf numFmtId="3" fontId="4" fillId="0" borderId="11" xfId="0" applyNumberFormat="1" applyFont="1" applyFill="1" applyBorder="1"/>
    <xf numFmtId="0" fontId="0" fillId="0" borderId="0" xfId="0" applyBorder="1"/>
    <xf numFmtId="3" fontId="4" fillId="0" borderId="11" xfId="0" applyNumberFormat="1" applyFont="1" applyFill="1" applyBorder="1" applyAlignment="1">
      <alignment horizontal="right"/>
    </xf>
    <xf numFmtId="3" fontId="1" fillId="0" borderId="3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10" xfId="0" applyFont="1" applyFill="1" applyBorder="1"/>
    <xf numFmtId="4" fontId="2" fillId="0" borderId="6" xfId="0" applyNumberFormat="1" applyFont="1" applyFill="1" applyBorder="1"/>
    <xf numFmtId="4" fontId="2" fillId="0" borderId="9" xfId="0" applyNumberFormat="1" applyFont="1" applyFill="1" applyBorder="1"/>
    <xf numFmtId="4" fontId="3" fillId="0" borderId="11" xfId="0" applyNumberFormat="1" applyFont="1" applyFill="1" applyBorder="1"/>
    <xf numFmtId="4" fontId="0" fillId="0" borderId="0" xfId="0" applyNumberFormat="1" applyFill="1" applyBorder="1"/>
    <xf numFmtId="3" fontId="0" fillId="0" borderId="0" xfId="0" applyNumberFormat="1"/>
    <xf numFmtId="4" fontId="0" fillId="0" borderId="0" xfId="0" applyNumberFormat="1" applyBorder="1"/>
    <xf numFmtId="0" fontId="2" fillId="0" borderId="0" xfId="0" applyFont="1" applyBorder="1" applyAlignment="1">
      <alignment wrapText="1"/>
    </xf>
    <xf numFmtId="164" fontId="0" fillId="0" borderId="0" xfId="0" applyNumberFormat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3" fillId="0" borderId="3" xfId="0" applyNumberFormat="1" applyFont="1" applyFill="1" applyBorder="1"/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2" fillId="0" borderId="3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3" fontId="2" fillId="0" borderId="11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4" fillId="0" borderId="11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8"/>
  <sheetViews>
    <sheetView tabSelected="1" topLeftCell="A16" workbookViewId="0">
      <selection activeCell="C270" sqref="C270"/>
    </sheetView>
  </sheetViews>
  <sheetFormatPr defaultRowHeight="15" x14ac:dyDescent="0.25"/>
  <cols>
    <col min="1" max="1" width="41.7109375" style="1" customWidth="1"/>
    <col min="2" max="2" width="15.85546875" style="2" customWidth="1"/>
    <col min="3" max="3" width="13.85546875" style="3" customWidth="1"/>
    <col min="4" max="4" width="14.42578125" style="3" customWidth="1"/>
    <col min="5" max="6" width="14.42578125" customWidth="1"/>
  </cols>
  <sheetData>
    <row r="1" spans="1:5" ht="15.75" thickBot="1" x14ac:dyDescent="0.3"/>
    <row r="2" spans="1:5" ht="16.5" thickBot="1" x14ac:dyDescent="0.3">
      <c r="A2" s="4" t="s">
        <v>0</v>
      </c>
      <c r="B2" s="5"/>
      <c r="C2" s="45">
        <v>2024</v>
      </c>
      <c r="E2" s="3"/>
    </row>
    <row r="3" spans="1:5" ht="15.75" x14ac:dyDescent="0.25">
      <c r="A3" s="7"/>
      <c r="B3" s="8"/>
      <c r="C3" s="9"/>
      <c r="E3" s="3"/>
    </row>
    <row r="4" spans="1:5" ht="15.75" x14ac:dyDescent="0.25">
      <c r="A4" s="10" t="s">
        <v>1</v>
      </c>
      <c r="B4" s="11"/>
      <c r="C4" s="12"/>
      <c r="E4" s="3"/>
    </row>
    <row r="5" spans="1:5" ht="15.75" x14ac:dyDescent="0.25">
      <c r="A5" s="13" t="s">
        <v>2</v>
      </c>
      <c r="B5" s="14"/>
      <c r="C5" s="15">
        <f>(1733830.92)</f>
        <v>1733830.92</v>
      </c>
      <c r="E5" s="3"/>
    </row>
    <row r="6" spans="1:5" ht="15.75" x14ac:dyDescent="0.25">
      <c r="A6" s="13" t="s">
        <v>3</v>
      </c>
      <c r="B6" s="14"/>
      <c r="C6" s="15">
        <f>643202.86</f>
        <v>643202.86</v>
      </c>
      <c r="E6" s="3"/>
    </row>
    <row r="7" spans="1:5" ht="15.75" x14ac:dyDescent="0.25">
      <c r="A7" s="16" t="s">
        <v>4</v>
      </c>
      <c r="B7" s="14"/>
      <c r="C7" s="17">
        <v>171720</v>
      </c>
      <c r="E7" s="3"/>
    </row>
    <row r="8" spans="1:5" ht="15.75" x14ac:dyDescent="0.25">
      <c r="A8" s="16" t="s">
        <v>5</v>
      </c>
      <c r="B8" s="14"/>
      <c r="C8" s="17">
        <v>5618559.7199999997</v>
      </c>
      <c r="E8" s="3"/>
    </row>
    <row r="9" spans="1:5" ht="15.75" x14ac:dyDescent="0.25">
      <c r="A9" s="18" t="s">
        <v>6</v>
      </c>
      <c r="B9" s="19"/>
      <c r="C9" s="17">
        <v>48000</v>
      </c>
      <c r="E9" s="3"/>
    </row>
    <row r="10" spans="1:5" ht="15.75" x14ac:dyDescent="0.25">
      <c r="A10" s="13" t="s">
        <v>7</v>
      </c>
      <c r="B10" s="20"/>
      <c r="C10" s="21">
        <f>SUM(C7:C9)</f>
        <v>5838279.7199999997</v>
      </c>
      <c r="E10" s="3"/>
    </row>
    <row r="11" spans="1:5" ht="15.75" x14ac:dyDescent="0.25">
      <c r="A11" s="13"/>
      <c r="B11" s="20"/>
      <c r="C11" s="21"/>
      <c r="E11" s="3"/>
    </row>
    <row r="12" spans="1:5" ht="15.75" x14ac:dyDescent="0.25">
      <c r="A12" s="67" t="s">
        <v>8</v>
      </c>
      <c r="B12" s="68"/>
      <c r="C12" s="12"/>
      <c r="E12" s="3"/>
    </row>
    <row r="13" spans="1:5" ht="15.75" x14ac:dyDescent="0.25">
      <c r="A13" s="69" t="s">
        <v>9</v>
      </c>
      <c r="B13" s="70"/>
      <c r="C13" s="22">
        <v>502656.47</v>
      </c>
      <c r="E13" s="3"/>
    </row>
    <row r="14" spans="1:5" ht="15.75" x14ac:dyDescent="0.25">
      <c r="A14" s="56" t="s">
        <v>30</v>
      </c>
      <c r="B14" s="57"/>
      <c r="C14" s="22">
        <v>10001.33</v>
      </c>
      <c r="E14" s="3"/>
    </row>
    <row r="15" spans="1:5" ht="15.75" x14ac:dyDescent="0.25">
      <c r="A15" s="63" t="s">
        <v>10</v>
      </c>
      <c r="B15" s="64"/>
      <c r="C15" s="22">
        <v>12111.26</v>
      </c>
      <c r="E15" s="3"/>
    </row>
    <row r="16" spans="1:5" ht="15.75" x14ac:dyDescent="0.25">
      <c r="A16" s="37" t="s">
        <v>11</v>
      </c>
      <c r="B16" s="38"/>
      <c r="C16" s="22">
        <v>24466.560000000001</v>
      </c>
      <c r="E16" s="3"/>
    </row>
    <row r="17" spans="1:5" ht="15.75" x14ac:dyDescent="0.25">
      <c r="A17" s="37" t="s">
        <v>12</v>
      </c>
      <c r="B17" s="38"/>
      <c r="C17" s="22">
        <v>101361.24</v>
      </c>
      <c r="E17" s="3"/>
    </row>
    <row r="18" spans="1:5" ht="15.75" x14ac:dyDescent="0.25">
      <c r="A18" s="37" t="s">
        <v>13</v>
      </c>
      <c r="B18" s="38"/>
      <c r="C18" s="22">
        <v>1384105.56</v>
      </c>
      <c r="E18" s="3"/>
    </row>
    <row r="19" spans="1:5" ht="15.75" x14ac:dyDescent="0.25">
      <c r="A19" s="63" t="s">
        <v>14</v>
      </c>
      <c r="B19" s="64"/>
      <c r="C19" s="22">
        <v>962931.96</v>
      </c>
      <c r="E19" s="3"/>
    </row>
    <row r="20" spans="1:5" ht="15.75" x14ac:dyDescent="0.25">
      <c r="A20" s="49" t="s">
        <v>33</v>
      </c>
      <c r="B20" s="50"/>
      <c r="C20" s="22">
        <v>50680.68</v>
      </c>
      <c r="E20" s="3"/>
    </row>
    <row r="21" spans="1:5" ht="15.75" x14ac:dyDescent="0.25">
      <c r="A21" s="63" t="s">
        <v>24</v>
      </c>
      <c r="B21" s="64"/>
      <c r="C21" s="22">
        <v>440566.62</v>
      </c>
      <c r="E21" s="3"/>
    </row>
    <row r="22" spans="1:5" ht="15.75" x14ac:dyDescent="0.25">
      <c r="A22" s="37" t="s">
        <v>16</v>
      </c>
      <c r="B22" s="38"/>
      <c r="C22" s="22">
        <v>560545.29</v>
      </c>
      <c r="E22" s="3"/>
    </row>
    <row r="23" spans="1:5" ht="15.75" x14ac:dyDescent="0.25">
      <c r="A23" s="63" t="s">
        <v>17</v>
      </c>
      <c r="B23" s="64"/>
      <c r="C23" s="22">
        <v>996452.74</v>
      </c>
      <c r="E23" s="3"/>
    </row>
    <row r="24" spans="1:5" ht="16.5" thickBot="1" x14ac:dyDescent="0.3">
      <c r="A24" s="37"/>
      <c r="B24" s="38"/>
      <c r="C24" s="24"/>
      <c r="E24" s="3"/>
    </row>
    <row r="25" spans="1:5" ht="16.5" thickBot="1" x14ac:dyDescent="0.3">
      <c r="A25" s="65" t="s">
        <v>18</v>
      </c>
      <c r="B25" s="66"/>
      <c r="C25" s="25">
        <f>SUM(C13:C23)</f>
        <v>5045879.71</v>
      </c>
      <c r="E25" s="3"/>
    </row>
    <row r="26" spans="1:5" ht="15.75" x14ac:dyDescent="0.25">
      <c r="A26" s="26"/>
      <c r="B26" s="26"/>
      <c r="C26" s="27"/>
      <c r="E26" s="3"/>
    </row>
    <row r="27" spans="1:5" ht="15.75" x14ac:dyDescent="0.25">
      <c r="A27" s="26"/>
      <c r="B27" s="26"/>
      <c r="C27" s="27"/>
      <c r="E27" s="3"/>
    </row>
    <row r="28" spans="1:5" ht="15.75" x14ac:dyDescent="0.25">
      <c r="A28" s="26"/>
      <c r="B28" s="26"/>
      <c r="C28" s="27"/>
      <c r="E28" s="3"/>
    </row>
    <row r="29" spans="1:5" ht="15.75" x14ac:dyDescent="0.25">
      <c r="A29" s="26"/>
      <c r="B29" s="26"/>
      <c r="C29" s="27"/>
      <c r="E29" s="3"/>
    </row>
    <row r="30" spans="1:5" ht="15.75" x14ac:dyDescent="0.25">
      <c r="A30" s="26"/>
      <c r="B30" s="26"/>
      <c r="C30" s="27"/>
      <c r="E30" s="3"/>
    </row>
    <row r="31" spans="1:5" ht="15.75" x14ac:dyDescent="0.25">
      <c r="A31" s="26"/>
      <c r="B31" s="26"/>
      <c r="C31" s="27"/>
      <c r="E31" s="3"/>
    </row>
    <row r="32" spans="1:5" ht="15.75" x14ac:dyDescent="0.25">
      <c r="A32" s="26"/>
      <c r="B32" s="26"/>
      <c r="C32" s="27"/>
      <c r="E32" s="3"/>
    </row>
    <row r="33" spans="1:5" ht="15.75" x14ac:dyDescent="0.25">
      <c r="A33" s="26"/>
      <c r="B33" s="26"/>
      <c r="C33" s="27"/>
      <c r="E33" s="3"/>
    </row>
    <row r="34" spans="1:5" ht="15.75" x14ac:dyDescent="0.25">
      <c r="A34" s="26"/>
      <c r="B34" s="26"/>
      <c r="C34" s="27"/>
      <c r="E34" s="3"/>
    </row>
    <row r="35" spans="1:5" ht="15.75" x14ac:dyDescent="0.25">
      <c r="A35" s="26"/>
      <c r="B35" s="26"/>
      <c r="C35" s="27"/>
      <c r="E35" s="3"/>
    </row>
    <row r="36" spans="1:5" ht="15.75" x14ac:dyDescent="0.25">
      <c r="A36" s="26"/>
      <c r="B36" s="26"/>
      <c r="C36" s="27"/>
      <c r="E36" s="3"/>
    </row>
    <row r="37" spans="1:5" ht="15.75" x14ac:dyDescent="0.25">
      <c r="A37" s="26"/>
      <c r="B37" s="26"/>
      <c r="C37" s="27"/>
      <c r="E37" s="3"/>
    </row>
    <row r="38" spans="1:5" ht="15.75" x14ac:dyDescent="0.25">
      <c r="A38" s="26"/>
      <c r="B38" s="26"/>
      <c r="C38" s="27"/>
      <c r="E38" s="3"/>
    </row>
    <row r="39" spans="1:5" ht="15.75" x14ac:dyDescent="0.25">
      <c r="A39" s="26"/>
      <c r="B39" s="26"/>
      <c r="C39" s="27"/>
      <c r="E39" s="3"/>
    </row>
    <row r="40" spans="1:5" ht="15.75" x14ac:dyDescent="0.25">
      <c r="A40" s="26"/>
      <c r="B40" s="26"/>
      <c r="C40" s="27"/>
      <c r="E40" s="3"/>
    </row>
    <row r="41" spans="1:5" ht="15.75" x14ac:dyDescent="0.25">
      <c r="A41" s="26"/>
      <c r="B41" s="26"/>
      <c r="C41" s="27"/>
      <c r="E41" s="3"/>
    </row>
    <row r="42" spans="1:5" ht="15.75" x14ac:dyDescent="0.25">
      <c r="A42" s="26"/>
      <c r="B42" s="26"/>
      <c r="C42" s="27"/>
      <c r="E42" s="3"/>
    </row>
    <row r="43" spans="1:5" ht="15.75" x14ac:dyDescent="0.25">
      <c r="A43" s="26"/>
      <c r="B43" s="26"/>
      <c r="C43" s="27"/>
      <c r="E43" s="3"/>
    </row>
    <row r="44" spans="1:5" ht="15.75" x14ac:dyDescent="0.25">
      <c r="A44" s="26"/>
      <c r="B44" s="26"/>
      <c r="C44" s="27"/>
      <c r="E44" s="3"/>
    </row>
    <row r="45" spans="1:5" ht="15.75" x14ac:dyDescent="0.25">
      <c r="A45" s="26"/>
      <c r="B45" s="26"/>
      <c r="C45" s="27"/>
      <c r="E45" s="3"/>
    </row>
    <row r="46" spans="1:5" ht="15.75" x14ac:dyDescent="0.25">
      <c r="A46" s="26"/>
      <c r="B46" s="26"/>
      <c r="C46" s="27"/>
      <c r="E46" s="3"/>
    </row>
    <row r="47" spans="1:5" ht="16.5" thickBot="1" x14ac:dyDescent="0.3">
      <c r="A47" s="26"/>
      <c r="B47" s="27"/>
    </row>
    <row r="48" spans="1:5" ht="16.5" thickBot="1" x14ac:dyDescent="0.3">
      <c r="A48" s="4" t="s">
        <v>19</v>
      </c>
      <c r="B48" s="5"/>
      <c r="C48" s="45">
        <v>2024</v>
      </c>
      <c r="E48" s="3"/>
    </row>
    <row r="49" spans="1:6" ht="15.75" x14ac:dyDescent="0.25">
      <c r="A49" s="7"/>
      <c r="B49" s="8"/>
      <c r="C49" s="9"/>
      <c r="E49" s="3"/>
    </row>
    <row r="50" spans="1:6" ht="15.75" x14ac:dyDescent="0.25">
      <c r="A50" s="10" t="s">
        <v>1</v>
      </c>
      <c r="B50" s="11"/>
      <c r="C50" s="12"/>
      <c r="E50" s="3"/>
    </row>
    <row r="51" spans="1:6" ht="15.75" x14ac:dyDescent="0.25">
      <c r="A51" s="13" t="s">
        <v>2</v>
      </c>
      <c r="B51" s="14"/>
      <c r="C51" s="15">
        <f>1056071.53</f>
        <v>1056071.53</v>
      </c>
      <c r="E51" s="3"/>
    </row>
    <row r="52" spans="1:6" ht="15.75" x14ac:dyDescent="0.25">
      <c r="A52" s="13" t="s">
        <v>3</v>
      </c>
      <c r="B52" s="14"/>
      <c r="C52" s="15">
        <v>564338.69999999995</v>
      </c>
      <c r="E52" s="3"/>
    </row>
    <row r="53" spans="1:6" ht="15.75" x14ac:dyDescent="0.25">
      <c r="A53" s="63" t="s">
        <v>20</v>
      </c>
      <c r="B53" s="64"/>
      <c r="C53" s="22">
        <v>5254750.32</v>
      </c>
      <c r="E53" s="3"/>
      <c r="F53" s="33"/>
    </row>
    <row r="54" spans="1:6" ht="15.75" x14ac:dyDescent="0.25">
      <c r="A54" s="37" t="s">
        <v>4</v>
      </c>
      <c r="B54" s="38"/>
      <c r="C54" s="22">
        <v>148188</v>
      </c>
      <c r="E54" s="3"/>
      <c r="F54" s="33"/>
    </row>
    <row r="55" spans="1:6" ht="15.75" x14ac:dyDescent="0.25">
      <c r="A55" s="37" t="s">
        <v>6</v>
      </c>
      <c r="B55" s="38"/>
      <c r="C55" s="22">
        <v>53400</v>
      </c>
      <c r="E55" s="3"/>
    </row>
    <row r="56" spans="1:6" ht="17.25" customHeight="1" x14ac:dyDescent="0.25">
      <c r="A56" s="71" t="s">
        <v>25</v>
      </c>
      <c r="B56" s="72"/>
      <c r="C56" s="22">
        <v>150984</v>
      </c>
      <c r="E56" s="3"/>
    </row>
    <row r="57" spans="1:6" ht="32.25" customHeight="1" x14ac:dyDescent="0.25">
      <c r="A57" s="71" t="s">
        <v>26</v>
      </c>
      <c r="B57" s="72"/>
      <c r="C57" s="62">
        <v>69900</v>
      </c>
      <c r="E57" s="3"/>
    </row>
    <row r="58" spans="1:6" ht="18" customHeight="1" x14ac:dyDescent="0.25">
      <c r="A58" s="37" t="s">
        <v>27</v>
      </c>
      <c r="B58" s="39"/>
      <c r="C58" s="22">
        <v>478121.94</v>
      </c>
      <c r="E58" s="3"/>
    </row>
    <row r="59" spans="1:6" ht="15.75" x14ac:dyDescent="0.25">
      <c r="A59" s="13" t="s">
        <v>7</v>
      </c>
      <c r="B59" s="20"/>
      <c r="C59" s="21">
        <f>SUM(C53:C58)</f>
        <v>6155344.2600000007</v>
      </c>
      <c r="E59" s="3"/>
    </row>
    <row r="60" spans="1:6" ht="15.75" x14ac:dyDescent="0.25">
      <c r="A60" s="28"/>
      <c r="B60" s="14"/>
      <c r="C60" s="17"/>
      <c r="E60" s="3"/>
    </row>
    <row r="61" spans="1:6" ht="15.75" x14ac:dyDescent="0.25">
      <c r="A61" s="67" t="s">
        <v>8</v>
      </c>
      <c r="B61" s="68"/>
      <c r="C61" s="12"/>
      <c r="E61" s="3"/>
    </row>
    <row r="62" spans="1:6" ht="15.75" x14ac:dyDescent="0.25">
      <c r="A62" s="69" t="s">
        <v>9</v>
      </c>
      <c r="B62" s="70"/>
      <c r="C62" s="22">
        <v>501487.99</v>
      </c>
      <c r="E62" s="3"/>
    </row>
    <row r="63" spans="1:6" ht="15.75" x14ac:dyDescent="0.25">
      <c r="A63" s="49" t="s">
        <v>30</v>
      </c>
      <c r="B63" s="50"/>
      <c r="C63" s="22">
        <v>11575.92</v>
      </c>
      <c r="E63" s="3"/>
    </row>
    <row r="64" spans="1:6" ht="15.75" x14ac:dyDescent="0.25">
      <c r="A64" s="63" t="s">
        <v>10</v>
      </c>
      <c r="B64" s="64"/>
      <c r="C64" s="22">
        <v>12111.26</v>
      </c>
      <c r="E64" s="3"/>
    </row>
    <row r="65" spans="1:5" ht="15.75" x14ac:dyDescent="0.25">
      <c r="A65" s="49" t="s">
        <v>34</v>
      </c>
      <c r="B65" s="50"/>
      <c r="C65" s="22">
        <v>6000</v>
      </c>
      <c r="E65" s="3"/>
    </row>
    <row r="66" spans="1:5" ht="15.75" x14ac:dyDescent="0.25">
      <c r="A66" s="37" t="s">
        <v>28</v>
      </c>
      <c r="B66" s="38"/>
      <c r="C66" s="22">
        <v>24000</v>
      </c>
      <c r="E66" s="3"/>
    </row>
    <row r="67" spans="1:5" ht="15.75" x14ac:dyDescent="0.25">
      <c r="A67" s="37" t="s">
        <v>29</v>
      </c>
      <c r="B67" s="38"/>
      <c r="C67" s="22">
        <v>66000</v>
      </c>
      <c r="E67" s="3"/>
    </row>
    <row r="68" spans="1:5" ht="15.75" x14ac:dyDescent="0.25">
      <c r="A68" s="37" t="s">
        <v>11</v>
      </c>
      <c r="B68" s="38"/>
      <c r="C68" s="22">
        <v>24963.119999999999</v>
      </c>
      <c r="E68" s="3"/>
    </row>
    <row r="69" spans="1:5" ht="15.75" x14ac:dyDescent="0.25">
      <c r="A69" s="37" t="s">
        <v>12</v>
      </c>
      <c r="B69" s="38"/>
      <c r="C69" s="22">
        <v>94807.679999999993</v>
      </c>
      <c r="E69" s="3"/>
    </row>
    <row r="70" spans="1:5" ht="15.75" x14ac:dyDescent="0.25">
      <c r="A70" s="37" t="s">
        <v>13</v>
      </c>
      <c r="B70" s="38"/>
      <c r="C70" s="22">
        <v>1412208.84</v>
      </c>
      <c r="E70" s="3"/>
    </row>
    <row r="71" spans="1:5" ht="15.75" x14ac:dyDescent="0.25">
      <c r="A71" s="63" t="s">
        <v>14</v>
      </c>
      <c r="B71" s="64"/>
      <c r="C71" s="22">
        <v>982483.68</v>
      </c>
      <c r="E71" s="3"/>
    </row>
    <row r="72" spans="1:5" ht="15.75" x14ac:dyDescent="0.25">
      <c r="A72" s="49" t="s">
        <v>33</v>
      </c>
      <c r="B72" s="50"/>
      <c r="C72" s="22">
        <v>51709.68</v>
      </c>
      <c r="E72" s="3"/>
    </row>
    <row r="73" spans="1:5" ht="15.75" x14ac:dyDescent="0.25">
      <c r="A73" s="63" t="s">
        <v>24</v>
      </c>
      <c r="B73" s="64"/>
      <c r="C73" s="22">
        <v>455940.78</v>
      </c>
      <c r="E73" s="3"/>
    </row>
    <row r="74" spans="1:5" ht="15.75" x14ac:dyDescent="0.25">
      <c r="A74" s="37" t="s">
        <v>16</v>
      </c>
      <c r="B74" s="38"/>
      <c r="C74" s="22">
        <v>571926.75</v>
      </c>
      <c r="E74" s="3"/>
    </row>
    <row r="75" spans="1:5" ht="15.75" x14ac:dyDescent="0.25">
      <c r="A75" s="63" t="s">
        <v>17</v>
      </c>
      <c r="B75" s="64"/>
      <c r="C75" s="22">
        <v>907151.28</v>
      </c>
      <c r="E75" s="3"/>
    </row>
    <row r="76" spans="1:5" ht="16.5" thickBot="1" x14ac:dyDescent="0.3">
      <c r="A76" s="37"/>
      <c r="B76" s="38"/>
      <c r="C76" s="24"/>
      <c r="E76" s="3"/>
    </row>
    <row r="77" spans="1:5" ht="16.5" thickBot="1" x14ac:dyDescent="0.3">
      <c r="A77" s="65" t="s">
        <v>18</v>
      </c>
      <c r="B77" s="66"/>
      <c r="C77" s="25">
        <f>SUM(C62:C75)</f>
        <v>5122366.9800000004</v>
      </c>
      <c r="E77" s="3"/>
    </row>
    <row r="78" spans="1:5" ht="15.75" x14ac:dyDescent="0.25">
      <c r="A78" s="40"/>
      <c r="B78" s="40"/>
      <c r="C78" s="41"/>
      <c r="E78" s="3"/>
    </row>
    <row r="79" spans="1:5" ht="15.75" x14ac:dyDescent="0.25">
      <c r="A79" s="42"/>
      <c r="B79" s="42"/>
      <c r="C79" s="41"/>
      <c r="E79" s="3"/>
    </row>
    <row r="80" spans="1:5" ht="15.75" x14ac:dyDescent="0.25">
      <c r="A80" s="42"/>
      <c r="B80" s="42"/>
      <c r="C80" s="41"/>
      <c r="E80" s="3"/>
    </row>
    <row r="81" spans="1:5" ht="15.75" x14ac:dyDescent="0.25">
      <c r="A81" s="42"/>
      <c r="B81" s="42"/>
      <c r="C81" s="41"/>
      <c r="E81" s="3"/>
    </row>
    <row r="82" spans="1:5" ht="15.75" x14ac:dyDescent="0.25">
      <c r="A82" s="42"/>
      <c r="B82" s="42"/>
      <c r="C82" s="41"/>
      <c r="E82" s="3"/>
    </row>
    <row r="83" spans="1:5" ht="15.75" x14ac:dyDescent="0.25">
      <c r="A83" s="42"/>
      <c r="B83" s="42"/>
      <c r="C83" s="41"/>
      <c r="E83" s="3"/>
    </row>
    <row r="84" spans="1:5" ht="15.75" x14ac:dyDescent="0.25">
      <c r="A84" s="42"/>
      <c r="B84" s="42"/>
      <c r="C84" s="41"/>
      <c r="E84" s="3"/>
    </row>
    <row r="85" spans="1:5" ht="15.75" x14ac:dyDescent="0.25">
      <c r="A85" s="42"/>
      <c r="B85" s="42"/>
      <c r="C85" s="41"/>
      <c r="E85" s="3"/>
    </row>
    <row r="86" spans="1:5" ht="15.75" x14ac:dyDescent="0.25">
      <c r="A86" s="42"/>
      <c r="B86" s="42"/>
      <c r="C86" s="41"/>
      <c r="E86" s="3"/>
    </row>
    <row r="87" spans="1:5" ht="15.75" x14ac:dyDescent="0.25">
      <c r="A87" s="42"/>
      <c r="B87" s="42"/>
      <c r="C87" s="41"/>
      <c r="E87" s="3"/>
    </row>
    <row r="88" spans="1:5" ht="15.75" x14ac:dyDescent="0.25">
      <c r="A88" s="42"/>
      <c r="B88" s="42"/>
      <c r="C88" s="41"/>
      <c r="E88" s="3"/>
    </row>
    <row r="89" spans="1:5" ht="15.75" x14ac:dyDescent="0.25">
      <c r="A89" s="42"/>
      <c r="B89" s="42"/>
      <c r="C89" s="41"/>
      <c r="E89" s="3"/>
    </row>
    <row r="90" spans="1:5" ht="15.75" x14ac:dyDescent="0.25">
      <c r="A90" s="42"/>
      <c r="B90" s="42"/>
      <c r="C90" s="41"/>
      <c r="E90" s="3"/>
    </row>
    <row r="91" spans="1:5" ht="15.75" x14ac:dyDescent="0.25">
      <c r="A91" s="42"/>
      <c r="B91" s="42"/>
      <c r="C91" s="41"/>
      <c r="E91" s="3"/>
    </row>
    <row r="92" spans="1:5" ht="15.75" x14ac:dyDescent="0.25">
      <c r="A92" s="42"/>
      <c r="B92" s="42"/>
      <c r="C92" s="41"/>
      <c r="E92" s="3"/>
    </row>
    <row r="93" spans="1:5" ht="16.5" thickBot="1" x14ac:dyDescent="0.3">
      <c r="A93" s="42"/>
      <c r="B93" s="42"/>
      <c r="C93" s="41"/>
      <c r="E93" s="3"/>
    </row>
    <row r="94" spans="1:5" ht="16.5" thickBot="1" x14ac:dyDescent="0.3">
      <c r="A94" s="4" t="s">
        <v>21</v>
      </c>
      <c r="B94" s="5"/>
      <c r="C94" s="6">
        <v>2024</v>
      </c>
      <c r="E94" s="3"/>
    </row>
    <row r="95" spans="1:5" ht="15.75" x14ac:dyDescent="0.25">
      <c r="A95" s="7"/>
      <c r="B95" s="8"/>
      <c r="C95" s="9"/>
      <c r="E95" s="3"/>
    </row>
    <row r="96" spans="1:5" ht="15.75" x14ac:dyDescent="0.25">
      <c r="A96" s="10" t="s">
        <v>1</v>
      </c>
      <c r="B96" s="11"/>
      <c r="C96" s="12"/>
      <c r="E96" s="3"/>
    </row>
    <row r="97" spans="1:5" ht="15.75" x14ac:dyDescent="0.25">
      <c r="A97" s="13" t="s">
        <v>2</v>
      </c>
      <c r="B97" s="14"/>
      <c r="C97" s="15">
        <v>2715077.46</v>
      </c>
      <c r="E97" s="3"/>
    </row>
    <row r="98" spans="1:5" ht="15.75" x14ac:dyDescent="0.25">
      <c r="A98" s="13" t="s">
        <v>3</v>
      </c>
      <c r="B98" s="14"/>
      <c r="C98" s="15">
        <f>874571.19+50840.26</f>
        <v>925411.45</v>
      </c>
      <c r="E98" s="3"/>
    </row>
    <row r="99" spans="1:5" ht="15.75" x14ac:dyDescent="0.25">
      <c r="A99" s="63" t="s">
        <v>20</v>
      </c>
      <c r="B99" s="64"/>
      <c r="C99" s="22">
        <f>7071521.1+446946.72</f>
        <v>7518467.8199999994</v>
      </c>
      <c r="E99" s="3"/>
    </row>
    <row r="100" spans="1:5" ht="15.75" x14ac:dyDescent="0.25">
      <c r="A100" s="43" t="s">
        <v>4</v>
      </c>
      <c r="B100" s="44"/>
      <c r="C100" s="22">
        <v>238008</v>
      </c>
      <c r="E100" s="3"/>
    </row>
    <row r="101" spans="1:5" ht="46.5" customHeight="1" x14ac:dyDescent="0.25">
      <c r="A101" s="71" t="s">
        <v>38</v>
      </c>
      <c r="B101" s="72"/>
      <c r="C101" s="62">
        <v>1193010.8799999999</v>
      </c>
      <c r="E101" s="3"/>
    </row>
    <row r="102" spans="1:5" ht="15.75" x14ac:dyDescent="0.25">
      <c r="A102" s="58" t="s">
        <v>25</v>
      </c>
      <c r="B102" s="59"/>
      <c r="C102" s="62">
        <v>50640</v>
      </c>
      <c r="E102" s="3"/>
    </row>
    <row r="103" spans="1:5" ht="15.75" x14ac:dyDescent="0.25">
      <c r="A103" s="43" t="s">
        <v>6</v>
      </c>
      <c r="B103" s="44"/>
      <c r="C103" s="22">
        <v>48600</v>
      </c>
      <c r="E103" s="3"/>
    </row>
    <row r="104" spans="1:5" ht="15.75" x14ac:dyDescent="0.25">
      <c r="A104" s="43" t="s">
        <v>27</v>
      </c>
      <c r="B104" s="44"/>
      <c r="C104" s="22">
        <v>208833.54</v>
      </c>
      <c r="E104" s="3"/>
    </row>
    <row r="105" spans="1:5" ht="15.75" x14ac:dyDescent="0.25">
      <c r="A105" s="13" t="s">
        <v>7</v>
      </c>
      <c r="B105" s="20"/>
      <c r="C105" s="21">
        <f>SUM(C99:C104)</f>
        <v>9257560.2399999984</v>
      </c>
      <c r="E105" s="3"/>
    </row>
    <row r="106" spans="1:5" ht="15.75" x14ac:dyDescent="0.25">
      <c r="A106" s="28"/>
      <c r="B106" s="14"/>
      <c r="C106" s="17"/>
      <c r="E106" s="3"/>
    </row>
    <row r="107" spans="1:5" ht="15.75" x14ac:dyDescent="0.25">
      <c r="A107" s="67" t="s">
        <v>8</v>
      </c>
      <c r="B107" s="68"/>
      <c r="C107" s="12"/>
      <c r="E107" s="3"/>
    </row>
    <row r="108" spans="1:5" ht="15.75" x14ac:dyDescent="0.25">
      <c r="A108" s="69" t="s">
        <v>9</v>
      </c>
      <c r="B108" s="70"/>
      <c r="C108" s="22">
        <v>753483.01</v>
      </c>
      <c r="E108" s="3"/>
    </row>
    <row r="109" spans="1:5" ht="15.75" x14ac:dyDescent="0.25">
      <c r="A109" s="43" t="s">
        <v>30</v>
      </c>
      <c r="B109" s="44"/>
      <c r="C109" s="22">
        <v>15740.08</v>
      </c>
      <c r="E109" s="3"/>
    </row>
    <row r="110" spans="1:5" ht="15.75" x14ac:dyDescent="0.25">
      <c r="A110" s="56" t="s">
        <v>35</v>
      </c>
      <c r="B110" s="57"/>
      <c r="C110" s="22">
        <f>719134+499459.4</f>
        <v>1218593.3999999999</v>
      </c>
      <c r="E110" s="3"/>
    </row>
    <row r="111" spans="1:5" ht="15.75" x14ac:dyDescent="0.25">
      <c r="A111" s="63" t="s">
        <v>10</v>
      </c>
      <c r="B111" s="64"/>
      <c r="C111" s="22">
        <v>12111.26</v>
      </c>
      <c r="E111" s="3"/>
    </row>
    <row r="112" spans="1:5" ht="15.75" x14ac:dyDescent="0.25">
      <c r="A112" s="56" t="s">
        <v>39</v>
      </c>
      <c r="B112" s="57"/>
      <c r="C112" s="22">
        <v>47582</v>
      </c>
      <c r="E112" s="3"/>
    </row>
    <row r="113" spans="1:5" ht="15.75" x14ac:dyDescent="0.25">
      <c r="A113" s="43" t="s">
        <v>11</v>
      </c>
      <c r="B113" s="44"/>
      <c r="C113" s="22">
        <v>33765.839999999997</v>
      </c>
      <c r="E113" s="3"/>
    </row>
    <row r="114" spans="1:5" ht="15.75" x14ac:dyDescent="0.25">
      <c r="A114" s="43" t="s">
        <v>12</v>
      </c>
      <c r="B114" s="44"/>
      <c r="C114" s="22">
        <v>136158.48000000001</v>
      </c>
      <c r="E114" s="3"/>
    </row>
    <row r="115" spans="1:5" ht="15.75" x14ac:dyDescent="0.25">
      <c r="A115" s="43" t="s">
        <v>13</v>
      </c>
      <c r="B115" s="44"/>
      <c r="C115" s="22">
        <v>1918839.6</v>
      </c>
      <c r="E115" s="3"/>
    </row>
    <row r="116" spans="1:5" ht="15.75" x14ac:dyDescent="0.25">
      <c r="A116" s="63" t="s">
        <v>14</v>
      </c>
      <c r="B116" s="64"/>
      <c r="C116" s="22">
        <v>1247367</v>
      </c>
      <c r="E116" s="3"/>
    </row>
    <row r="117" spans="1:5" ht="15.75" x14ac:dyDescent="0.25">
      <c r="A117" s="49" t="s">
        <v>33</v>
      </c>
      <c r="B117" s="50"/>
      <c r="C117" s="22">
        <v>69943.44</v>
      </c>
      <c r="E117" s="3"/>
    </row>
    <row r="118" spans="1:5" ht="15.75" x14ac:dyDescent="0.25">
      <c r="A118" s="63" t="s">
        <v>15</v>
      </c>
      <c r="B118" s="64"/>
      <c r="C118" s="22">
        <f>885+10686.12+611317.65</f>
        <v>622888.77</v>
      </c>
      <c r="E118" s="3"/>
    </row>
    <row r="119" spans="1:5" ht="15.75" x14ac:dyDescent="0.25">
      <c r="A119" s="43" t="s">
        <v>16</v>
      </c>
      <c r="B119" s="44"/>
      <c r="C119" s="22">
        <v>773814.51</v>
      </c>
      <c r="E119" s="3"/>
    </row>
    <row r="120" spans="1:5" ht="15.75" x14ac:dyDescent="0.25">
      <c r="A120" s="63" t="s">
        <v>17</v>
      </c>
      <c r="B120" s="64"/>
      <c r="C120" s="22">
        <v>1309970.05</v>
      </c>
      <c r="E120" s="3"/>
    </row>
    <row r="121" spans="1:5" ht="16.5" thickBot="1" x14ac:dyDescent="0.3">
      <c r="A121" s="43"/>
      <c r="B121" s="44"/>
      <c r="C121" s="24"/>
      <c r="E121" s="3"/>
    </row>
    <row r="122" spans="1:5" ht="16.5" thickBot="1" x14ac:dyDescent="0.3">
      <c r="A122" s="65" t="s">
        <v>18</v>
      </c>
      <c r="B122" s="66"/>
      <c r="C122" s="25">
        <f>SUM(C108:C120)</f>
        <v>8160257.4400000004</v>
      </c>
      <c r="E122" s="3"/>
    </row>
    <row r="123" spans="1:5" x14ac:dyDescent="0.25">
      <c r="B123" s="1"/>
      <c r="C123" s="2"/>
      <c r="E123" s="3"/>
    </row>
    <row r="139" spans="1:7" ht="15.75" thickBot="1" x14ac:dyDescent="0.3"/>
    <row r="140" spans="1:7" ht="16.5" thickBot="1" x14ac:dyDescent="0.3">
      <c r="A140" s="4" t="s">
        <v>22</v>
      </c>
      <c r="B140" s="5"/>
      <c r="C140" s="48" t="s">
        <v>37</v>
      </c>
      <c r="E140" s="34"/>
      <c r="F140" s="23"/>
      <c r="G140" s="23"/>
    </row>
    <row r="141" spans="1:7" ht="15.75" x14ac:dyDescent="0.25">
      <c r="A141" s="7"/>
      <c r="B141" s="8"/>
      <c r="C141" s="29"/>
      <c r="E141" s="34"/>
      <c r="F141" s="23"/>
      <c r="G141" s="23"/>
    </row>
    <row r="142" spans="1:7" ht="15.75" x14ac:dyDescent="0.25">
      <c r="A142" s="10" t="s">
        <v>1</v>
      </c>
      <c r="B142" s="11"/>
      <c r="C142" s="30"/>
      <c r="E142" s="34"/>
      <c r="F142" s="23"/>
      <c r="G142" s="23"/>
    </row>
    <row r="143" spans="1:7" ht="15.75" x14ac:dyDescent="0.25">
      <c r="A143" s="13" t="s">
        <v>2</v>
      </c>
      <c r="B143" s="14"/>
      <c r="C143" s="31">
        <v>899432.69</v>
      </c>
      <c r="E143" s="34"/>
      <c r="F143" s="23"/>
      <c r="G143" s="23"/>
    </row>
    <row r="144" spans="1:7" ht="15.75" x14ac:dyDescent="0.25">
      <c r="A144" s="13" t="s">
        <v>3</v>
      </c>
      <c r="B144" s="14"/>
      <c r="C144" s="31">
        <v>341964.85</v>
      </c>
      <c r="E144" s="34"/>
      <c r="F144" s="23"/>
      <c r="G144" s="23"/>
    </row>
    <row r="145" spans="1:7" ht="15.75" x14ac:dyDescent="0.25">
      <c r="A145" s="63" t="s">
        <v>20</v>
      </c>
      <c r="B145" s="64"/>
      <c r="C145" s="17">
        <v>2859511.02</v>
      </c>
      <c r="E145" s="34"/>
      <c r="F145" s="23"/>
      <c r="G145" s="23"/>
    </row>
    <row r="146" spans="1:7" ht="15.75" x14ac:dyDescent="0.25">
      <c r="A146" s="43" t="s">
        <v>4</v>
      </c>
      <c r="B146" s="44"/>
      <c r="C146" s="17">
        <v>89040</v>
      </c>
      <c r="E146" s="34"/>
      <c r="F146" s="23"/>
      <c r="G146" s="23"/>
    </row>
    <row r="147" spans="1:7" ht="15.75" x14ac:dyDescent="0.25">
      <c r="A147" s="43" t="s">
        <v>6</v>
      </c>
      <c r="B147" s="44"/>
      <c r="C147" s="17">
        <v>19800</v>
      </c>
      <c r="E147" s="34"/>
      <c r="F147" s="23"/>
      <c r="G147" s="23"/>
    </row>
    <row r="148" spans="1:7" ht="15.75" x14ac:dyDescent="0.25">
      <c r="A148" s="43" t="s">
        <v>23</v>
      </c>
      <c r="B148" s="44"/>
      <c r="C148" s="17">
        <v>646800</v>
      </c>
      <c r="E148" s="34"/>
      <c r="F148" s="23"/>
      <c r="G148" s="23"/>
    </row>
    <row r="149" spans="1:7" ht="15.75" x14ac:dyDescent="0.25">
      <c r="A149" s="43" t="s">
        <v>27</v>
      </c>
      <c r="B149" s="44"/>
      <c r="C149" s="17">
        <v>44984.28</v>
      </c>
      <c r="E149" s="34"/>
      <c r="F149" s="23"/>
      <c r="G149" s="23"/>
    </row>
    <row r="150" spans="1:7" ht="15.75" x14ac:dyDescent="0.25">
      <c r="A150" s="13" t="s">
        <v>7</v>
      </c>
      <c r="B150" s="20"/>
      <c r="C150" s="21">
        <f>SUM(C145:C149)</f>
        <v>3660135.3</v>
      </c>
      <c r="E150" s="35"/>
      <c r="F150" s="36"/>
      <c r="G150" s="23"/>
    </row>
    <row r="151" spans="1:7" ht="15.75" x14ac:dyDescent="0.25">
      <c r="A151" s="13"/>
      <c r="B151" s="20"/>
      <c r="C151" s="21"/>
      <c r="D151" s="32"/>
      <c r="E151" s="35"/>
      <c r="F151" s="36"/>
      <c r="G151" s="23"/>
    </row>
    <row r="152" spans="1:7" ht="15.75" x14ac:dyDescent="0.25">
      <c r="A152" s="67" t="s">
        <v>8</v>
      </c>
      <c r="B152" s="68"/>
      <c r="C152" s="12"/>
      <c r="D152" s="32"/>
      <c r="E152" s="35"/>
      <c r="F152" s="36"/>
      <c r="G152" s="23"/>
    </row>
    <row r="153" spans="1:7" ht="15.75" x14ac:dyDescent="0.25">
      <c r="A153" s="69" t="s">
        <v>9</v>
      </c>
      <c r="B153" s="70"/>
      <c r="C153" s="22">
        <v>247983.2</v>
      </c>
      <c r="E153" s="3"/>
    </row>
    <row r="154" spans="1:7" ht="15.75" x14ac:dyDescent="0.25">
      <c r="A154" s="56" t="s">
        <v>30</v>
      </c>
      <c r="B154" s="57"/>
      <c r="C154" s="22">
        <v>6352.9</v>
      </c>
      <c r="E154" s="3"/>
    </row>
    <row r="155" spans="1:7" ht="15.75" x14ac:dyDescent="0.25">
      <c r="A155" s="63" t="s">
        <v>10</v>
      </c>
      <c r="B155" s="64"/>
      <c r="C155" s="22">
        <v>12111.26</v>
      </c>
      <c r="E155" s="3"/>
    </row>
    <row r="156" spans="1:7" ht="15.75" x14ac:dyDescent="0.25">
      <c r="A156" s="43" t="s">
        <v>11</v>
      </c>
      <c r="B156" s="44"/>
      <c r="C156" s="22">
        <v>12633.6</v>
      </c>
      <c r="E156" s="3"/>
    </row>
    <row r="157" spans="1:7" ht="15.75" x14ac:dyDescent="0.25">
      <c r="A157" s="43" t="s">
        <v>12</v>
      </c>
      <c r="B157" s="44"/>
      <c r="C157" s="22">
        <v>52026</v>
      </c>
      <c r="E157" s="3"/>
    </row>
    <row r="158" spans="1:7" ht="15.75" x14ac:dyDescent="0.25">
      <c r="A158" s="43" t="s">
        <v>13</v>
      </c>
      <c r="B158" s="44"/>
      <c r="C158" s="22">
        <v>714700.80000000005</v>
      </c>
      <c r="E158" s="3"/>
    </row>
    <row r="159" spans="1:7" ht="15.75" x14ac:dyDescent="0.25">
      <c r="A159" s="63" t="s">
        <v>14</v>
      </c>
      <c r="B159" s="64"/>
      <c r="C159" s="22">
        <v>497222.40000000002</v>
      </c>
      <c r="E159" s="3"/>
    </row>
    <row r="160" spans="1:7" ht="15.75" x14ac:dyDescent="0.25">
      <c r="A160" s="49" t="s">
        <v>33</v>
      </c>
      <c r="B160" s="50"/>
      <c r="C160" s="22">
        <v>26169.599999999999</v>
      </c>
      <c r="E160" s="3"/>
    </row>
    <row r="161" spans="1:5" ht="15.75" x14ac:dyDescent="0.25">
      <c r="A161" s="63" t="s">
        <v>24</v>
      </c>
      <c r="B161" s="64"/>
      <c r="C161" s="22">
        <v>231205.1</v>
      </c>
      <c r="E161" s="3"/>
    </row>
    <row r="162" spans="1:5" ht="15.75" x14ac:dyDescent="0.25">
      <c r="A162" s="43" t="s">
        <v>23</v>
      </c>
      <c r="B162" s="44"/>
      <c r="C162" s="22">
        <v>646800</v>
      </c>
      <c r="E162" s="3"/>
    </row>
    <row r="163" spans="1:5" ht="15.75" x14ac:dyDescent="0.25">
      <c r="A163" s="43" t="s">
        <v>16</v>
      </c>
      <c r="B163" s="44"/>
      <c r="C163" s="22">
        <v>289444.8</v>
      </c>
      <c r="E163" s="3"/>
    </row>
    <row r="164" spans="1:5" ht="15.75" x14ac:dyDescent="0.25">
      <c r="A164" s="63" t="s">
        <v>17</v>
      </c>
      <c r="B164" s="64"/>
      <c r="C164" s="22">
        <v>500743.4</v>
      </c>
      <c r="E164" s="3"/>
    </row>
    <row r="165" spans="1:5" ht="16.5" thickBot="1" x14ac:dyDescent="0.3">
      <c r="A165" s="43"/>
      <c r="B165" s="44"/>
      <c r="C165" s="24"/>
      <c r="E165" s="3"/>
    </row>
    <row r="166" spans="1:5" ht="16.5" thickBot="1" x14ac:dyDescent="0.3">
      <c r="A166" s="65" t="s">
        <v>18</v>
      </c>
      <c r="B166" s="66"/>
      <c r="C166" s="25">
        <f>SUM(C153:C164)</f>
        <v>3237393.06</v>
      </c>
      <c r="E166" s="3"/>
    </row>
    <row r="187" spans="1:5" ht="15.75" thickBot="1" x14ac:dyDescent="0.3"/>
    <row r="188" spans="1:5" ht="16.5" thickBot="1" x14ac:dyDescent="0.3">
      <c r="A188" s="4" t="s">
        <v>31</v>
      </c>
      <c r="B188" s="5"/>
      <c r="C188" s="45">
        <v>2024</v>
      </c>
      <c r="E188" s="3"/>
    </row>
    <row r="189" spans="1:5" ht="15.75" x14ac:dyDescent="0.25">
      <c r="A189" s="7"/>
      <c r="B189" s="8"/>
      <c r="C189" s="9"/>
      <c r="E189" s="3"/>
    </row>
    <row r="190" spans="1:5" ht="15.75" x14ac:dyDescent="0.25">
      <c r="A190" s="10" t="s">
        <v>1</v>
      </c>
      <c r="B190" s="11"/>
      <c r="C190" s="12"/>
      <c r="E190" s="3"/>
    </row>
    <row r="191" spans="1:5" ht="15.75" x14ac:dyDescent="0.25">
      <c r="A191" s="13" t="s">
        <v>2</v>
      </c>
      <c r="B191" s="14"/>
      <c r="C191" s="15">
        <v>1941696.65</v>
      </c>
      <c r="E191" s="3"/>
    </row>
    <row r="192" spans="1:5" ht="15.75" x14ac:dyDescent="0.25">
      <c r="A192" s="13" t="s">
        <v>3</v>
      </c>
      <c r="B192" s="14"/>
      <c r="C192" s="15">
        <v>749008.35</v>
      </c>
      <c r="E192" s="3"/>
    </row>
    <row r="193" spans="1:5" ht="15.75" x14ac:dyDescent="0.25">
      <c r="A193" s="16" t="s">
        <v>5</v>
      </c>
      <c r="B193" s="14"/>
      <c r="C193" s="17">
        <f>5772725.4-4.09</f>
        <v>5772721.3100000005</v>
      </c>
      <c r="E193" s="3"/>
    </row>
    <row r="194" spans="1:5" ht="15.75" x14ac:dyDescent="0.25">
      <c r="A194" s="16" t="s">
        <v>27</v>
      </c>
      <c r="B194" s="14"/>
      <c r="C194" s="17">
        <v>232637.4</v>
      </c>
      <c r="E194" s="3"/>
    </row>
    <row r="195" spans="1:5" ht="15.75" customHeight="1" x14ac:dyDescent="0.25">
      <c r="A195" s="51" t="s">
        <v>25</v>
      </c>
      <c r="B195" s="52"/>
      <c r="C195" s="53">
        <v>62640</v>
      </c>
      <c r="E195" s="3"/>
    </row>
    <row r="196" spans="1:5" ht="30.75" customHeight="1" x14ac:dyDescent="0.25">
      <c r="A196" s="71" t="s">
        <v>26</v>
      </c>
      <c r="B196" s="72"/>
      <c r="C196" s="53">
        <v>146160</v>
      </c>
      <c r="E196" s="3"/>
    </row>
    <row r="197" spans="1:5" ht="15.75" x14ac:dyDescent="0.25">
      <c r="A197" s="18" t="s">
        <v>6</v>
      </c>
      <c r="B197" s="19"/>
      <c r="C197" s="17">
        <v>44400</v>
      </c>
      <c r="E197" s="3"/>
    </row>
    <row r="198" spans="1:5" ht="15.75" x14ac:dyDescent="0.25">
      <c r="A198" s="13" t="s">
        <v>7</v>
      </c>
      <c r="B198" s="20"/>
      <c r="C198" s="21">
        <f>SUM(C193:C197)</f>
        <v>6258558.7100000009</v>
      </c>
      <c r="E198" s="3"/>
    </row>
    <row r="199" spans="1:5" ht="15.75" x14ac:dyDescent="0.25">
      <c r="A199" s="13"/>
      <c r="B199" s="20"/>
      <c r="C199" s="21"/>
      <c r="E199" s="3"/>
    </row>
    <row r="200" spans="1:5" ht="15.75" x14ac:dyDescent="0.25">
      <c r="A200" s="67" t="s">
        <v>8</v>
      </c>
      <c r="B200" s="68"/>
      <c r="C200" s="12"/>
      <c r="E200" s="3"/>
    </row>
    <row r="201" spans="1:5" ht="15.75" x14ac:dyDescent="0.25">
      <c r="A201" s="69" t="s">
        <v>9</v>
      </c>
      <c r="B201" s="70"/>
      <c r="C201" s="22">
        <v>521221.31</v>
      </c>
      <c r="E201" s="3"/>
    </row>
    <row r="202" spans="1:5" ht="15.75" x14ac:dyDescent="0.25">
      <c r="A202" s="49" t="s">
        <v>4</v>
      </c>
      <c r="B202" s="50"/>
      <c r="C202" s="22">
        <v>35961.47</v>
      </c>
      <c r="E202" s="3"/>
    </row>
    <row r="203" spans="1:5" ht="15.75" x14ac:dyDescent="0.25">
      <c r="A203" s="63" t="s">
        <v>10</v>
      </c>
      <c r="B203" s="64"/>
      <c r="C203" s="22">
        <v>12111.37</v>
      </c>
      <c r="E203" s="3"/>
    </row>
    <row r="204" spans="1:5" ht="15.75" x14ac:dyDescent="0.25">
      <c r="A204" s="49" t="s">
        <v>28</v>
      </c>
      <c r="B204" s="50"/>
      <c r="C204" s="22">
        <v>51772</v>
      </c>
      <c r="E204" s="3"/>
    </row>
    <row r="205" spans="1:5" ht="15.75" x14ac:dyDescent="0.25">
      <c r="A205" s="56" t="s">
        <v>29</v>
      </c>
      <c r="B205" s="57"/>
      <c r="C205" s="22">
        <v>59000</v>
      </c>
      <c r="E205" s="3"/>
    </row>
    <row r="206" spans="1:5" ht="15.75" x14ac:dyDescent="0.25">
      <c r="A206" s="56" t="s">
        <v>39</v>
      </c>
      <c r="B206" s="57"/>
      <c r="C206" s="22">
        <v>6170</v>
      </c>
      <c r="E206" s="3"/>
    </row>
    <row r="207" spans="1:5" ht="15.75" x14ac:dyDescent="0.25">
      <c r="A207" s="49" t="s">
        <v>11</v>
      </c>
      <c r="B207" s="50"/>
      <c r="C207" s="22">
        <v>26153.279999999999</v>
      </c>
      <c r="E207" s="3"/>
    </row>
    <row r="208" spans="1:5" ht="15.75" x14ac:dyDescent="0.25">
      <c r="A208" s="43" t="s">
        <v>13</v>
      </c>
      <c r="B208" s="44"/>
      <c r="C208" s="22">
        <v>1479525.72</v>
      </c>
      <c r="E208" s="3"/>
    </row>
    <row r="209" spans="1:5" ht="15.75" x14ac:dyDescent="0.25">
      <c r="A209" s="63" t="s">
        <v>14</v>
      </c>
      <c r="B209" s="64"/>
      <c r="C209" s="22">
        <v>1029316.68</v>
      </c>
      <c r="E209" s="3"/>
    </row>
    <row r="210" spans="1:5" ht="15.75" x14ac:dyDescent="0.25">
      <c r="A210" s="63" t="s">
        <v>24</v>
      </c>
      <c r="B210" s="64"/>
      <c r="C210" s="22">
        <f>1870888.03-C211</f>
        <v>519779.03</v>
      </c>
      <c r="E210" s="3"/>
    </row>
    <row r="211" spans="1:5" ht="15.75" x14ac:dyDescent="0.25">
      <c r="A211" s="56" t="s">
        <v>40</v>
      </c>
      <c r="B211" s="57"/>
      <c r="C211" s="22">
        <v>1351109</v>
      </c>
      <c r="E211" s="3"/>
    </row>
    <row r="212" spans="1:5" ht="15.75" x14ac:dyDescent="0.25">
      <c r="A212" s="43" t="s">
        <v>16</v>
      </c>
      <c r="B212" s="44"/>
      <c r="C212" s="22">
        <v>599189.25</v>
      </c>
      <c r="E212" s="3"/>
    </row>
    <row r="213" spans="1:5" ht="15.75" x14ac:dyDescent="0.25">
      <c r="A213" s="63" t="s">
        <v>17</v>
      </c>
      <c r="B213" s="64"/>
      <c r="C213" s="22">
        <v>996452.74</v>
      </c>
      <c r="E213" s="3"/>
    </row>
    <row r="214" spans="1:5" ht="16.5" thickBot="1" x14ac:dyDescent="0.3">
      <c r="A214" s="43"/>
      <c r="B214" s="44"/>
      <c r="C214" s="24"/>
      <c r="E214" s="3"/>
    </row>
    <row r="215" spans="1:5" ht="16.5" thickBot="1" x14ac:dyDescent="0.3">
      <c r="A215" s="65" t="s">
        <v>18</v>
      </c>
      <c r="B215" s="66"/>
      <c r="C215" s="25">
        <f>SUM(C201:C213)-C211</f>
        <v>5336652.8500000006</v>
      </c>
      <c r="E215" s="3"/>
    </row>
    <row r="234" spans="1:5" ht="15.75" thickBot="1" x14ac:dyDescent="0.3"/>
    <row r="235" spans="1:5" ht="16.5" thickBot="1" x14ac:dyDescent="0.3">
      <c r="A235" s="4" t="s">
        <v>32</v>
      </c>
      <c r="B235" s="5"/>
      <c r="C235" s="45">
        <v>2024</v>
      </c>
      <c r="E235" s="3"/>
    </row>
    <row r="236" spans="1:5" ht="15.75" x14ac:dyDescent="0.25">
      <c r="A236" s="7"/>
      <c r="B236" s="8"/>
      <c r="C236" s="9"/>
      <c r="E236" s="3"/>
    </row>
    <row r="237" spans="1:5" ht="15.75" x14ac:dyDescent="0.25">
      <c r="A237" s="10" t="s">
        <v>1</v>
      </c>
      <c r="B237" s="11"/>
      <c r="C237" s="12"/>
      <c r="E237" s="3"/>
    </row>
    <row r="238" spans="1:5" ht="15.75" x14ac:dyDescent="0.25">
      <c r="A238" s="13" t="s">
        <v>2</v>
      </c>
      <c r="B238" s="14"/>
      <c r="C238" s="15">
        <v>403285.71</v>
      </c>
      <c r="E238" s="3"/>
    </row>
    <row r="239" spans="1:5" ht="15.75" x14ac:dyDescent="0.25">
      <c r="A239" s="13" t="s">
        <v>3</v>
      </c>
      <c r="B239" s="14"/>
      <c r="C239" s="15">
        <v>161686.82</v>
      </c>
      <c r="E239" s="3"/>
    </row>
    <row r="240" spans="1:5" ht="15.75" x14ac:dyDescent="0.25">
      <c r="A240" s="16" t="s">
        <v>5</v>
      </c>
      <c r="B240" s="14"/>
      <c r="C240" s="17">
        <v>1303386.72</v>
      </c>
      <c r="E240" s="3"/>
    </row>
    <row r="241" spans="1:5" ht="15.75" x14ac:dyDescent="0.25">
      <c r="A241" s="13" t="s">
        <v>7</v>
      </c>
      <c r="B241" s="20"/>
      <c r="C241" s="21">
        <f>SUM(C240:C240)</f>
        <v>1303386.72</v>
      </c>
      <c r="E241" s="3"/>
    </row>
    <row r="242" spans="1:5" ht="15.75" x14ac:dyDescent="0.25">
      <c r="A242" s="13"/>
      <c r="B242" s="20"/>
      <c r="C242" s="21"/>
      <c r="E242" s="3"/>
    </row>
    <row r="243" spans="1:5" ht="15.75" x14ac:dyDescent="0.25">
      <c r="A243" s="67" t="s">
        <v>8</v>
      </c>
      <c r="B243" s="68"/>
      <c r="C243" s="12"/>
      <c r="E243" s="3"/>
    </row>
    <row r="244" spans="1:5" ht="15.75" x14ac:dyDescent="0.25">
      <c r="A244" s="69" t="s">
        <v>9</v>
      </c>
      <c r="B244" s="70"/>
      <c r="C244" s="22">
        <v>111183.12</v>
      </c>
      <c r="E244" s="3"/>
    </row>
    <row r="245" spans="1:5" ht="15.75" x14ac:dyDescent="0.25">
      <c r="A245" s="56" t="s">
        <v>10</v>
      </c>
      <c r="B245" s="57"/>
      <c r="C245" s="22">
        <v>11959.47</v>
      </c>
      <c r="E245" s="3"/>
    </row>
    <row r="246" spans="1:5" ht="15.75" x14ac:dyDescent="0.25">
      <c r="A246" s="56" t="s">
        <v>42</v>
      </c>
      <c r="B246" s="57"/>
      <c r="C246" s="22">
        <v>271200</v>
      </c>
      <c r="E246" s="3"/>
    </row>
    <row r="247" spans="1:5" ht="15.75" x14ac:dyDescent="0.25">
      <c r="A247" s="56" t="s">
        <v>28</v>
      </c>
      <c r="B247" s="57"/>
      <c r="C247" s="22">
        <v>47196</v>
      </c>
      <c r="E247" s="3"/>
    </row>
    <row r="248" spans="1:5" ht="15.75" x14ac:dyDescent="0.25">
      <c r="A248" s="56" t="s">
        <v>11</v>
      </c>
      <c r="B248" s="57"/>
      <c r="C248" s="22">
        <v>5675.76</v>
      </c>
      <c r="E248" s="3"/>
    </row>
    <row r="249" spans="1:5" ht="15.75" x14ac:dyDescent="0.25">
      <c r="A249" s="56" t="s">
        <v>13</v>
      </c>
      <c r="B249" s="57"/>
      <c r="C249" s="22">
        <v>321083.15999999997</v>
      </c>
      <c r="E249" s="3"/>
    </row>
    <row r="250" spans="1:5" ht="15.75" x14ac:dyDescent="0.25">
      <c r="A250" s="63" t="s">
        <v>14</v>
      </c>
      <c r="B250" s="64"/>
      <c r="C250" s="22">
        <v>223379.76</v>
      </c>
      <c r="E250" s="3"/>
    </row>
    <row r="251" spans="1:5" ht="15.75" x14ac:dyDescent="0.25">
      <c r="A251" s="63" t="s">
        <v>41</v>
      </c>
      <c r="B251" s="64"/>
      <c r="C251" s="22">
        <f>25506+150252.32</f>
        <v>175758.32</v>
      </c>
      <c r="E251" s="3"/>
    </row>
    <row r="252" spans="1:5" ht="15.75" x14ac:dyDescent="0.25">
      <c r="A252" s="46" t="s">
        <v>16</v>
      </c>
      <c r="B252" s="47"/>
      <c r="C252" s="22">
        <v>130034.64</v>
      </c>
      <c r="E252" s="3"/>
    </row>
    <row r="253" spans="1:5" ht="15.75" x14ac:dyDescent="0.25">
      <c r="A253" s="63" t="s">
        <v>17</v>
      </c>
      <c r="B253" s="64"/>
      <c r="C253" s="22">
        <v>224961.64</v>
      </c>
      <c r="E253" s="3"/>
    </row>
    <row r="254" spans="1:5" ht="15.75" x14ac:dyDescent="0.25">
      <c r="A254" s="60"/>
      <c r="B254" s="61"/>
      <c r="C254" s="22"/>
      <c r="E254" s="3"/>
    </row>
    <row r="255" spans="1:5" ht="15.75" x14ac:dyDescent="0.25">
      <c r="A255" s="60" t="s">
        <v>44</v>
      </c>
      <c r="B255" s="61"/>
      <c r="C255" s="22">
        <v>406600</v>
      </c>
      <c r="E255" s="3"/>
    </row>
    <row r="256" spans="1:5" ht="16.5" thickBot="1" x14ac:dyDescent="0.3">
      <c r="A256" s="46"/>
      <c r="B256" s="47"/>
      <c r="C256" s="24"/>
      <c r="E256" s="3"/>
    </row>
    <row r="257" spans="1:5" ht="16.5" thickBot="1" x14ac:dyDescent="0.3">
      <c r="A257" s="65" t="s">
        <v>18</v>
      </c>
      <c r="B257" s="66"/>
      <c r="C257" s="25">
        <f>SUM(C244:C255)-C246</f>
        <v>1657831.87</v>
      </c>
      <c r="E257" s="3"/>
    </row>
    <row r="259" spans="1:5" ht="15.75" thickBot="1" x14ac:dyDescent="0.3"/>
    <row r="260" spans="1:5" ht="16.5" thickBot="1" x14ac:dyDescent="0.3">
      <c r="A260" s="4" t="s">
        <v>36</v>
      </c>
      <c r="B260" s="5"/>
      <c r="C260" s="45">
        <v>2024</v>
      </c>
      <c r="E260" s="3"/>
    </row>
    <row r="261" spans="1:5" ht="15.75" x14ac:dyDescent="0.25">
      <c r="A261" s="7"/>
      <c r="B261" s="8"/>
      <c r="C261" s="9"/>
      <c r="E261" s="3"/>
    </row>
    <row r="262" spans="1:5" ht="15.75" x14ac:dyDescent="0.25">
      <c r="A262" s="10" t="s">
        <v>1</v>
      </c>
      <c r="B262" s="11"/>
      <c r="C262" s="12"/>
      <c r="E262" s="3"/>
    </row>
    <row r="263" spans="1:5" ht="15.75" x14ac:dyDescent="0.25">
      <c r="A263" s="13" t="s">
        <v>2</v>
      </c>
      <c r="B263" s="14"/>
      <c r="C263" s="15">
        <v>495102.93</v>
      </c>
      <c r="E263" s="3"/>
    </row>
    <row r="264" spans="1:5" ht="15.75" x14ac:dyDescent="0.25">
      <c r="A264" s="13" t="s">
        <v>3</v>
      </c>
      <c r="B264" s="14"/>
      <c r="C264" s="15">
        <v>202192.42</v>
      </c>
      <c r="E264" s="3"/>
    </row>
    <row r="265" spans="1:5" ht="15.75" x14ac:dyDescent="0.25">
      <c r="A265" s="16" t="s">
        <v>5</v>
      </c>
      <c r="B265" s="14"/>
      <c r="C265" s="17">
        <v>474802</v>
      </c>
      <c r="E265" s="3"/>
    </row>
    <row r="266" spans="1:5" ht="15.75" x14ac:dyDescent="0.25">
      <c r="A266" s="13" t="s">
        <v>7</v>
      </c>
      <c r="B266" s="20"/>
      <c r="C266" s="21">
        <f>SUM(C265:C265)</f>
        <v>474802</v>
      </c>
      <c r="E266" s="3"/>
    </row>
    <row r="267" spans="1:5" ht="15.75" x14ac:dyDescent="0.25">
      <c r="A267" s="13"/>
      <c r="B267" s="20"/>
      <c r="C267" s="21"/>
      <c r="E267" s="3"/>
    </row>
    <row r="268" spans="1:5" ht="15.75" x14ac:dyDescent="0.25">
      <c r="A268" s="67" t="s">
        <v>8</v>
      </c>
      <c r="B268" s="68"/>
      <c r="C268" s="12"/>
      <c r="E268" s="3"/>
    </row>
    <row r="269" spans="1:5" ht="15.75" x14ac:dyDescent="0.25">
      <c r="A269" s="69" t="s">
        <v>9</v>
      </c>
      <c r="B269" s="70"/>
      <c r="C269" s="22">
        <v>61847.94</v>
      </c>
      <c r="E269" s="3"/>
    </row>
    <row r="270" spans="1:5" ht="15.75" x14ac:dyDescent="0.25">
      <c r="A270" s="56" t="s">
        <v>43</v>
      </c>
      <c r="B270" s="57"/>
      <c r="C270" s="22">
        <v>33392.44</v>
      </c>
      <c r="E270" s="3"/>
    </row>
    <row r="271" spans="1:5" ht="15.75" x14ac:dyDescent="0.25">
      <c r="A271" s="56" t="s">
        <v>11</v>
      </c>
      <c r="B271" s="57"/>
      <c r="C271" s="22">
        <v>1973.48</v>
      </c>
      <c r="E271" s="3"/>
    </row>
    <row r="272" spans="1:5" ht="15.75" x14ac:dyDescent="0.25">
      <c r="A272" s="56" t="s">
        <v>13</v>
      </c>
      <c r="B272" s="57"/>
      <c r="C272" s="22">
        <v>118000.12</v>
      </c>
      <c r="E272" s="3"/>
    </row>
    <row r="273" spans="1:5" ht="15.75" x14ac:dyDescent="0.25">
      <c r="A273" s="63" t="s">
        <v>14</v>
      </c>
      <c r="B273" s="64"/>
      <c r="C273" s="22">
        <v>77671.16</v>
      </c>
      <c r="E273" s="3"/>
    </row>
    <row r="274" spans="1:5" ht="15.75" x14ac:dyDescent="0.25">
      <c r="A274" s="63" t="s">
        <v>15</v>
      </c>
      <c r="B274" s="64"/>
      <c r="C274" s="22">
        <v>3505.61</v>
      </c>
      <c r="E274" s="3"/>
    </row>
    <row r="275" spans="1:5" ht="15.75" x14ac:dyDescent="0.25">
      <c r="A275" s="54" t="s">
        <v>16</v>
      </c>
      <c r="B275" s="55"/>
      <c r="C275" s="22">
        <v>74534.7</v>
      </c>
      <c r="E275" s="3"/>
    </row>
    <row r="276" spans="1:5" ht="15.75" x14ac:dyDescent="0.25">
      <c r="A276" s="63" t="s">
        <v>17</v>
      </c>
      <c r="B276" s="64"/>
      <c r="C276" s="22">
        <v>73028.759999999995</v>
      </c>
      <c r="E276" s="3"/>
    </row>
    <row r="277" spans="1:5" ht="16.5" thickBot="1" x14ac:dyDescent="0.3">
      <c r="A277" s="60"/>
      <c r="B277" s="61"/>
      <c r="C277" s="22"/>
      <c r="E277" s="3"/>
    </row>
    <row r="278" spans="1:5" ht="16.5" thickBot="1" x14ac:dyDescent="0.3">
      <c r="A278" s="65"/>
      <c r="B278" s="66"/>
      <c r="C278" s="25">
        <f>SUM(C269:C277)</f>
        <v>443954.21</v>
      </c>
      <c r="E278" s="3"/>
    </row>
  </sheetData>
  <mergeCells count="54">
    <mergeCell ref="A278:B278"/>
    <mergeCell ref="A273:B273"/>
    <mergeCell ref="A196:B196"/>
    <mergeCell ref="A268:B268"/>
    <mergeCell ref="A269:B269"/>
    <mergeCell ref="A274:B274"/>
    <mergeCell ref="A276:B276"/>
    <mergeCell ref="A213:B213"/>
    <mergeCell ref="A215:B215"/>
    <mergeCell ref="A200:B200"/>
    <mergeCell ref="A201:B201"/>
    <mergeCell ref="A203:B203"/>
    <mergeCell ref="A209:B209"/>
    <mergeCell ref="A210:B210"/>
    <mergeCell ref="A145:B145"/>
    <mergeCell ref="A152:B152"/>
    <mergeCell ref="A153:B153"/>
    <mergeCell ref="A155:B155"/>
    <mergeCell ref="A159:B159"/>
    <mergeCell ref="A61:B61"/>
    <mergeCell ref="A62:B62"/>
    <mergeCell ref="A108:B108"/>
    <mergeCell ref="A73:B73"/>
    <mergeCell ref="A99:B99"/>
    <mergeCell ref="A107:B107"/>
    <mergeCell ref="A101:B101"/>
    <mergeCell ref="A53:B53"/>
    <mergeCell ref="A56:B56"/>
    <mergeCell ref="A57:B57"/>
    <mergeCell ref="A12:B12"/>
    <mergeCell ref="A13:B13"/>
    <mergeCell ref="A21:B21"/>
    <mergeCell ref="A161:B161"/>
    <mergeCell ref="A164:B164"/>
    <mergeCell ref="A166:B166"/>
    <mergeCell ref="A15:B15"/>
    <mergeCell ref="A19:B19"/>
    <mergeCell ref="A23:B23"/>
    <mergeCell ref="A25:B25"/>
    <mergeCell ref="A64:B64"/>
    <mergeCell ref="A71:B71"/>
    <mergeCell ref="A75:B75"/>
    <mergeCell ref="A77:B77"/>
    <mergeCell ref="A116:B116"/>
    <mergeCell ref="A118:B118"/>
    <mergeCell ref="A120:B120"/>
    <mergeCell ref="A122:B122"/>
    <mergeCell ref="A111:B111"/>
    <mergeCell ref="A253:B253"/>
    <mergeCell ref="A257:B257"/>
    <mergeCell ref="A243:B243"/>
    <mergeCell ref="A244:B244"/>
    <mergeCell ref="A251:B251"/>
    <mergeCell ref="A250:B2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2025-03-25T00:00:37Z</dcterms:modified>
</cp:coreProperties>
</file>